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Pure People Performance Ltd\MTM\MTM product\MTM Content\2019\current week\"/>
    </mc:Choice>
  </mc:AlternateContent>
  <xr:revisionPtr revIDLastSave="0" documentId="13_ncr:1_{583ED7E2-D0A9-4A00-AFF5-6B5A9199B2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lobal Sentiment" sheetId="4" r:id="rId1"/>
    <sheet name="Finding trades" sheetId="6" r:id="rId2"/>
    <sheet name="data" sheetId="5" state="hidden" r:id="rId3"/>
  </sheets>
  <definedNames>
    <definedName name="AUDNews">data!#REF!</definedName>
    <definedName name="AUDvalue">data!#REF!</definedName>
    <definedName name="CADNews">data!#REF!</definedName>
    <definedName name="CNYdata">data!#REF!</definedName>
    <definedName name="EURNews">data!#REF!</definedName>
    <definedName name="Fundamentals">data!#REF!</definedName>
    <definedName name="GBPNews">data!#REF!</definedName>
    <definedName name="globalsentiment">data!#REF!</definedName>
    <definedName name="JPY">data!#REF!</definedName>
    <definedName name="JPYNews">data!#REF!</definedName>
    <definedName name="LongShort">data!#REF!</definedName>
    <definedName name="Movers">data!#REF!</definedName>
    <definedName name="moversdata">'Global Sentiment'!#REF!</definedName>
    <definedName name="none">data!#REF!</definedName>
    <definedName name="NZDNews">data!#REF!</definedName>
    <definedName name="ScoringTable">data!$A$21:$C$25</definedName>
    <definedName name="Sentiments">data!$A$12:$A$16</definedName>
    <definedName name="SentimentTable">data!$A$12:$B$16</definedName>
    <definedName name="USD">data!#REF!</definedName>
    <definedName name="USDNews">data!#REF!</definedName>
    <definedName name="USDValue">data!#REF!</definedName>
    <definedName name="ValueTable">data!$A$3:$C$7</definedName>
    <definedName name="WTI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7" i="4"/>
  <c r="G6" i="4"/>
  <c r="B10" i="4"/>
  <c r="E10" i="4" s="1"/>
  <c r="B9" i="4"/>
  <c r="F9" i="4" s="1"/>
  <c r="B8" i="4"/>
  <c r="E8" i="4" s="1"/>
  <c r="B7" i="4"/>
  <c r="E7" i="4" s="1"/>
  <c r="B6" i="4"/>
  <c r="E6" i="4" s="1"/>
  <c r="F10" i="4" l="1"/>
  <c r="H10" i="4" s="1"/>
  <c r="F8" i="4"/>
  <c r="H8" i="4" s="1"/>
  <c r="F7" i="4"/>
  <c r="H7" i="4" s="1"/>
  <c r="E9" i="4"/>
  <c r="H9" i="4" s="1"/>
  <c r="F6" i="4"/>
  <c r="H6" i="4" s="1"/>
  <c r="H11" i="4" l="1"/>
  <c r="B13" i="4" l="1"/>
  <c r="C12" i="4"/>
</calcChain>
</file>

<file path=xl/sharedStrings.xml><?xml version="1.0" encoding="utf-8"?>
<sst xmlns="http://schemas.openxmlformats.org/spreadsheetml/2006/main" count="148" uniqueCount="69">
  <si>
    <t>USD</t>
  </si>
  <si>
    <t>EUR</t>
  </si>
  <si>
    <t>JPY</t>
  </si>
  <si>
    <t>GBP</t>
  </si>
  <si>
    <t>CAD</t>
  </si>
  <si>
    <t>AUD</t>
  </si>
  <si>
    <t>NZD</t>
  </si>
  <si>
    <t>CNY</t>
  </si>
  <si>
    <t>Equities</t>
  </si>
  <si>
    <t>Gold</t>
  </si>
  <si>
    <t>Oil</t>
  </si>
  <si>
    <t>Global sentiment</t>
  </si>
  <si>
    <t>on</t>
  </si>
  <si>
    <t>off</t>
  </si>
  <si>
    <t>up</t>
  </si>
  <si>
    <t>down</t>
  </si>
  <si>
    <t>CNY data</t>
  </si>
  <si>
    <t>miss</t>
  </si>
  <si>
    <t>exceed</t>
  </si>
  <si>
    <t>National sentiment</t>
  </si>
  <si>
    <t>Interest rate cycle</t>
  </si>
  <si>
    <t>hike</t>
  </si>
  <si>
    <t>cut</t>
  </si>
  <si>
    <t>Trump</t>
  </si>
  <si>
    <t>QE</t>
  </si>
  <si>
    <t>Brexit</t>
  </si>
  <si>
    <t>long</t>
  </si>
  <si>
    <t>short</t>
  </si>
  <si>
    <t>no view</t>
  </si>
  <si>
    <t>don't trade</t>
  </si>
  <si>
    <t>US10Y bond yld</t>
  </si>
  <si>
    <t xml:space="preserve"> </t>
  </si>
  <si>
    <t>WTI</t>
  </si>
  <si>
    <t>significantly down</t>
  </si>
  <si>
    <t>moderately down</t>
  </si>
  <si>
    <t>indecisive</t>
  </si>
  <si>
    <t>moderately up</t>
  </si>
  <si>
    <t>significantly up</t>
  </si>
  <si>
    <t>weighting</t>
  </si>
  <si>
    <t>strongly risk-on</t>
  </si>
  <si>
    <t>moderately risk-on</t>
  </si>
  <si>
    <t>moderately risk-off</t>
  </si>
  <si>
    <t>strongly risk-off</t>
  </si>
  <si>
    <t>Value Table</t>
  </si>
  <si>
    <t>Direction Factor</t>
  </si>
  <si>
    <t>Value</t>
  </si>
  <si>
    <t>Raw Score</t>
  </si>
  <si>
    <t>Sentiment Table</t>
  </si>
  <si>
    <t>Direction</t>
  </si>
  <si>
    <t>Weighting</t>
  </si>
  <si>
    <t>Scores</t>
  </si>
  <si>
    <t>Scoring Table</t>
  </si>
  <si>
    <t>Low</t>
  </si>
  <si>
    <t>High</t>
  </si>
  <si>
    <t>value</t>
  </si>
  <si>
    <t xml:space="preserve">score (-100 to +100)= </t>
  </si>
  <si>
    <t>Secondary Driver</t>
  </si>
  <si>
    <t>Primary Driver</t>
  </si>
  <si>
    <t>Bias</t>
  </si>
  <si>
    <t>The best way to find high-probability trades is to:</t>
  </si>
  <si>
    <t>2. Make sure the Global sentiment is aligned with your bias</t>
  </si>
  <si>
    <t>J225 short</t>
  </si>
  <si>
    <t>J225 long</t>
  </si>
  <si>
    <t>1. Trade in line with your bias</t>
  </si>
  <si>
    <t>3. Look for Secondary drivers that are aligned with your bias</t>
  </si>
  <si>
    <t>4. Look for good technical setups that facilitate the trade</t>
  </si>
  <si>
    <t>Possible Trades?</t>
  </si>
  <si>
    <t>Week44</t>
  </si>
  <si>
    <t>Determining Global Sentiment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</si>
</sst>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9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Alignment="1">
      <alignment horizontal="center"/>
    </xf>
    <xf numFmtId="2" fontId="0" fillId="0" borderId="0" xfId="0" applyNumberFormat="1"/>
    <xf numFmtId="0" fontId="0" fillId="3" borderId="0" xfId="0" applyFill="1"/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6" fillId="3" borderId="9" xfId="0" applyFont="1" applyFill="1" applyBorder="1"/>
    <xf numFmtId="0" fontId="1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14"/>
  <sheetViews>
    <sheetView showGridLines="0" tabSelected="1" zoomScale="130" zoomScaleNormal="130" workbookViewId="0">
      <selection activeCell="D18" sqref="D18"/>
    </sheetView>
  </sheetViews>
  <sheetFormatPr defaultRowHeight="15" x14ac:dyDescent="0.25"/>
  <cols>
    <col min="1" max="1" width="7" customWidth="1"/>
    <col min="2" max="2" width="22.5703125" customWidth="1"/>
    <col min="3" max="3" width="20" customWidth="1"/>
    <col min="4" max="4" width="16" customWidth="1"/>
    <col min="5" max="5" width="16" hidden="1" customWidth="1"/>
    <col min="6" max="6" width="16.85546875" hidden="1" customWidth="1"/>
    <col min="7" max="7" width="11.28515625" hidden="1" customWidth="1"/>
    <col min="8" max="8" width="11" hidden="1" customWidth="1"/>
    <col min="9" max="9" width="6.85546875" customWidth="1"/>
    <col min="10" max="15" width="11" customWidth="1"/>
    <col min="16" max="16" width="15" customWidth="1"/>
    <col min="19" max="19" width="11.7109375" customWidth="1"/>
  </cols>
  <sheetData>
    <row r="3" spans="2:13" ht="21" x14ac:dyDescent="0.35">
      <c r="B3" s="15" t="s">
        <v>68</v>
      </c>
      <c r="C3" s="13"/>
      <c r="D3" s="14"/>
      <c r="E3" s="13"/>
    </row>
    <row r="4" spans="2:13" x14ac:dyDescent="0.25">
      <c r="B4" s="22" t="s">
        <v>67</v>
      </c>
      <c r="C4" s="13"/>
      <c r="D4" s="13"/>
      <c r="E4" s="13"/>
    </row>
    <row r="5" spans="2:13" x14ac:dyDescent="0.25">
      <c r="B5" s="13"/>
      <c r="C5" s="13" t="s">
        <v>31</v>
      </c>
      <c r="E5" s="18" t="s">
        <v>49</v>
      </c>
      <c r="F5" s="18" t="s">
        <v>48</v>
      </c>
      <c r="G5" s="18" t="s">
        <v>46</v>
      </c>
      <c r="H5" s="18" t="s">
        <v>50</v>
      </c>
    </row>
    <row r="6" spans="2:13" x14ac:dyDescent="0.25">
      <c r="B6" s="13" t="str">
        <f>data!A3</f>
        <v>Equities</v>
      </c>
      <c r="C6" s="16" t="s">
        <v>36</v>
      </c>
      <c r="E6">
        <f>VLOOKUP(B6,ValueTable,3,FALSE)</f>
        <v>0.4</v>
      </c>
      <c r="F6">
        <f>VLOOKUP(B6,ValueTable,2,FALSE)</f>
        <v>1</v>
      </c>
      <c r="G6">
        <f>VLOOKUP(C6,SentimentTable,2,FALSE)</f>
        <v>2</v>
      </c>
      <c r="H6">
        <f>E6*F6*G6*25</f>
        <v>20</v>
      </c>
    </row>
    <row r="7" spans="2:13" x14ac:dyDescent="0.25">
      <c r="B7" s="13" t="str">
        <f>data!A4</f>
        <v>US10Y bond yld</v>
      </c>
      <c r="C7" s="16" t="s">
        <v>36</v>
      </c>
      <c r="E7">
        <f>VLOOKUP(B7,ValueTable,3,FALSE)</f>
        <v>0.3</v>
      </c>
      <c r="F7">
        <f>VLOOKUP(B7,ValueTable,2,FALSE)</f>
        <v>1</v>
      </c>
      <c r="G7">
        <f>VLOOKUP(C7,SentimentTable,2,FALSE)</f>
        <v>2</v>
      </c>
      <c r="H7">
        <f>E7*F7*G7*25</f>
        <v>15</v>
      </c>
    </row>
    <row r="8" spans="2:13" x14ac:dyDescent="0.25">
      <c r="B8" s="13" t="str">
        <f>data!A5</f>
        <v>Gold</v>
      </c>
      <c r="C8" s="16" t="s">
        <v>36</v>
      </c>
      <c r="E8">
        <f>VLOOKUP(B8,ValueTable,3,FALSE)</f>
        <v>0.1</v>
      </c>
      <c r="F8">
        <f>VLOOKUP(B8,ValueTable,2,FALSE)</f>
        <v>-1</v>
      </c>
      <c r="G8">
        <f>VLOOKUP(C8,SentimentTable,2,FALSE)</f>
        <v>2</v>
      </c>
      <c r="H8">
        <f>E8*F8*G8*25</f>
        <v>-5</v>
      </c>
    </row>
    <row r="9" spans="2:13" x14ac:dyDescent="0.25">
      <c r="B9" s="13" t="str">
        <f>data!A6</f>
        <v>JPY</v>
      </c>
      <c r="C9" s="16" t="s">
        <v>34</v>
      </c>
      <c r="E9">
        <f>VLOOKUP(B9,ValueTable,3,FALSE)</f>
        <v>0.1</v>
      </c>
      <c r="F9">
        <f>VLOOKUP(B9,ValueTable,2,FALSE)</f>
        <v>-1</v>
      </c>
      <c r="G9">
        <f>VLOOKUP(C9,SentimentTable,2,FALSE)</f>
        <v>-2</v>
      </c>
      <c r="H9">
        <f>E9*F9*G9*25</f>
        <v>5</v>
      </c>
    </row>
    <row r="10" spans="2:13" x14ac:dyDescent="0.25">
      <c r="B10" s="13" t="str">
        <f>data!A7</f>
        <v>USD</v>
      </c>
      <c r="C10" s="16" t="s">
        <v>36</v>
      </c>
      <c r="E10">
        <f>VLOOKUP(B10,ValueTable,3,FALSE)</f>
        <v>0.1</v>
      </c>
      <c r="F10">
        <f>VLOOKUP(B10,ValueTable,2,FALSE)</f>
        <v>-1</v>
      </c>
      <c r="G10">
        <f>VLOOKUP(C10,SentimentTable,2,FALSE)</f>
        <v>2</v>
      </c>
      <c r="H10">
        <f>E10*F10*G10*25</f>
        <v>-5</v>
      </c>
    </row>
    <row r="11" spans="2:13" x14ac:dyDescent="0.25">
      <c r="B11" s="13"/>
      <c r="H11">
        <f>SUM(H6:H10)</f>
        <v>30</v>
      </c>
      <c r="L11" t="s">
        <v>31</v>
      </c>
    </row>
    <row r="12" spans="2:13" x14ac:dyDescent="0.25">
      <c r="B12" s="20" t="s">
        <v>55</v>
      </c>
      <c r="C12" s="21">
        <f>H11</f>
        <v>30</v>
      </c>
      <c r="K12" s="1"/>
      <c r="L12" s="23"/>
      <c r="M12" s="1"/>
    </row>
    <row r="13" spans="2:13" ht="28.5" x14ac:dyDescent="0.45">
      <c r="B13" s="19" t="str">
        <f>VLOOKUP(H11,ScoringTable,3,TRUE)</f>
        <v>moderately risk-on</v>
      </c>
      <c r="K13" s="1"/>
      <c r="L13" s="23"/>
      <c r="M13" s="1"/>
    </row>
    <row r="14" spans="2:13" x14ac:dyDescent="0.25">
      <c r="L14" s="24"/>
    </row>
  </sheetData>
  <dataValidations count="1">
    <dataValidation type="list" allowBlank="1" showInputMessage="1" showErrorMessage="1" sqref="C6:C10" xr:uid="{00000000-0002-0000-0200-000001000000}">
      <formula1>Sentiments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A68F0-94B9-4299-ABC1-2589632B2F72}">
  <dimension ref="B2:Q25"/>
  <sheetViews>
    <sheetView showGridLines="0" workbookViewId="0">
      <selection activeCell="F30" sqref="F30"/>
    </sheetView>
  </sheetViews>
  <sheetFormatPr defaultRowHeight="15" x14ac:dyDescent="0.25"/>
  <cols>
    <col min="2" max="2" width="10" customWidth="1"/>
    <col min="3" max="3" width="14.42578125" customWidth="1"/>
    <col min="4" max="5" width="10.140625" customWidth="1"/>
    <col min="6" max="17" width="12.42578125" customWidth="1"/>
  </cols>
  <sheetData>
    <row r="2" spans="2:17" ht="23.25" x14ac:dyDescent="0.35">
      <c r="B2" s="10" t="s">
        <v>66</v>
      </c>
      <c r="C2" s="10"/>
    </row>
    <row r="5" spans="2:17" ht="18.75" x14ac:dyDescent="0.3">
      <c r="B5" s="3" t="s">
        <v>31</v>
      </c>
      <c r="C5" s="39" t="s">
        <v>58</v>
      </c>
      <c r="D5" s="43" t="s">
        <v>57</v>
      </c>
      <c r="E5" s="44"/>
      <c r="F5" s="45" t="s">
        <v>56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2:17" x14ac:dyDescent="0.25">
      <c r="B6" s="2"/>
      <c r="C6" s="25"/>
      <c r="D6" s="48" t="s">
        <v>11</v>
      </c>
      <c r="E6" s="49"/>
      <c r="F6" s="50" t="s">
        <v>19</v>
      </c>
      <c r="G6" s="50"/>
      <c r="H6" s="41" t="s">
        <v>20</v>
      </c>
      <c r="I6" s="42"/>
      <c r="J6" s="41" t="s">
        <v>0</v>
      </c>
      <c r="K6" s="42"/>
      <c r="L6" s="41" t="s">
        <v>2</v>
      </c>
      <c r="M6" s="42"/>
      <c r="N6" s="41" t="s">
        <v>32</v>
      </c>
      <c r="O6" s="42"/>
      <c r="P6" s="41" t="s">
        <v>16</v>
      </c>
      <c r="Q6" s="42"/>
    </row>
    <row r="7" spans="2:17" x14ac:dyDescent="0.25">
      <c r="B7" s="2"/>
      <c r="C7" s="25"/>
      <c r="D7" s="11" t="s">
        <v>12</v>
      </c>
      <c r="E7" s="12" t="s">
        <v>13</v>
      </c>
      <c r="F7" s="26" t="s">
        <v>12</v>
      </c>
      <c r="G7" s="26" t="s">
        <v>13</v>
      </c>
      <c r="H7" s="27" t="s">
        <v>21</v>
      </c>
      <c r="I7" s="28" t="s">
        <v>22</v>
      </c>
      <c r="J7" s="27" t="s">
        <v>14</v>
      </c>
      <c r="K7" s="28" t="s">
        <v>15</v>
      </c>
      <c r="L7" s="29" t="s">
        <v>14</v>
      </c>
      <c r="M7" s="28" t="s">
        <v>15</v>
      </c>
      <c r="N7" s="26" t="s">
        <v>14</v>
      </c>
      <c r="O7" s="26" t="s">
        <v>15</v>
      </c>
      <c r="P7" s="27" t="s">
        <v>18</v>
      </c>
      <c r="Q7" s="28" t="s">
        <v>17</v>
      </c>
    </row>
    <row r="8" spans="2:17" x14ac:dyDescent="0.25">
      <c r="B8" s="2" t="s">
        <v>0</v>
      </c>
      <c r="C8" s="25" t="s">
        <v>26</v>
      </c>
      <c r="D8" s="4" t="s">
        <v>27</v>
      </c>
      <c r="E8" s="5" t="s">
        <v>26</v>
      </c>
      <c r="F8" s="30" t="s">
        <v>23</v>
      </c>
      <c r="G8" s="30" t="s">
        <v>23</v>
      </c>
      <c r="H8" s="31" t="s">
        <v>26</v>
      </c>
      <c r="I8" s="32" t="s">
        <v>27</v>
      </c>
      <c r="J8" s="33"/>
      <c r="K8" s="34"/>
      <c r="L8" s="33"/>
      <c r="M8" s="34"/>
      <c r="N8" s="35"/>
      <c r="O8" s="35"/>
      <c r="P8" s="33"/>
      <c r="Q8" s="34"/>
    </row>
    <row r="9" spans="2:17" x14ac:dyDescent="0.25">
      <c r="B9" s="2" t="s">
        <v>1</v>
      </c>
      <c r="C9" s="25" t="s">
        <v>27</v>
      </c>
      <c r="D9" s="6"/>
      <c r="E9" s="7"/>
      <c r="F9" s="30" t="s">
        <v>24</v>
      </c>
      <c r="G9" s="30"/>
      <c r="H9" s="31" t="s">
        <v>26</v>
      </c>
      <c r="I9" s="32" t="s">
        <v>27</v>
      </c>
      <c r="J9" s="33"/>
      <c r="K9" s="34"/>
      <c r="L9" s="33"/>
      <c r="M9" s="34"/>
      <c r="N9" s="35"/>
      <c r="O9" s="35"/>
      <c r="P9" s="33"/>
      <c r="Q9" s="34"/>
    </row>
    <row r="10" spans="2:17" x14ac:dyDescent="0.25">
      <c r="B10" s="2" t="s">
        <v>2</v>
      </c>
      <c r="C10" s="25" t="s">
        <v>28</v>
      </c>
      <c r="D10" s="4" t="s">
        <v>27</v>
      </c>
      <c r="E10" s="5" t="s">
        <v>26</v>
      </c>
      <c r="F10" s="30"/>
      <c r="G10" s="30"/>
      <c r="H10" s="31" t="s">
        <v>26</v>
      </c>
      <c r="I10" s="32" t="s">
        <v>27</v>
      </c>
      <c r="J10" s="33"/>
      <c r="K10" s="34"/>
      <c r="L10" s="33"/>
      <c r="M10" s="34"/>
      <c r="N10" s="35"/>
      <c r="O10" s="35"/>
      <c r="P10" s="31"/>
      <c r="Q10" s="32"/>
    </row>
    <row r="11" spans="2:17" x14ac:dyDescent="0.25">
      <c r="B11" s="2" t="s">
        <v>3</v>
      </c>
      <c r="C11" s="25" t="s">
        <v>26</v>
      </c>
      <c r="D11" s="6"/>
      <c r="E11" s="7"/>
      <c r="F11" s="30" t="s">
        <v>25</v>
      </c>
      <c r="G11" s="30" t="s">
        <v>25</v>
      </c>
      <c r="H11" s="31" t="s">
        <v>26</v>
      </c>
      <c r="I11" s="32" t="s">
        <v>27</v>
      </c>
      <c r="J11" s="33"/>
      <c r="K11" s="34"/>
      <c r="L11" s="33"/>
      <c r="M11" s="34"/>
      <c r="N11" s="35"/>
      <c r="O11" s="35"/>
      <c r="P11" s="31"/>
      <c r="Q11" s="32"/>
    </row>
    <row r="12" spans="2:17" x14ac:dyDescent="0.25">
      <c r="B12" s="2" t="s">
        <v>4</v>
      </c>
      <c r="C12" s="25" t="s">
        <v>27</v>
      </c>
      <c r="D12" s="4" t="s">
        <v>26</v>
      </c>
      <c r="E12" s="5" t="s">
        <v>27</v>
      </c>
      <c r="F12" s="30"/>
      <c r="G12" s="30"/>
      <c r="H12" s="31" t="s">
        <v>26</v>
      </c>
      <c r="I12" s="32" t="s">
        <v>27</v>
      </c>
      <c r="J12" s="33"/>
      <c r="K12" s="34"/>
      <c r="L12" s="33"/>
      <c r="M12" s="34"/>
      <c r="N12" s="30" t="s">
        <v>26</v>
      </c>
      <c r="O12" s="30" t="s">
        <v>27</v>
      </c>
      <c r="P12" s="31"/>
      <c r="Q12" s="32"/>
    </row>
    <row r="13" spans="2:17" x14ac:dyDescent="0.25">
      <c r="B13" s="2" t="s">
        <v>5</v>
      </c>
      <c r="C13" s="25" t="s">
        <v>27</v>
      </c>
      <c r="D13" s="4" t="s">
        <v>26</v>
      </c>
      <c r="E13" s="5" t="s">
        <v>27</v>
      </c>
      <c r="F13" s="30"/>
      <c r="G13" s="30"/>
      <c r="H13" s="31" t="s">
        <v>26</v>
      </c>
      <c r="I13" s="32" t="s">
        <v>27</v>
      </c>
      <c r="J13" s="31"/>
      <c r="K13" s="32"/>
      <c r="L13" s="31"/>
      <c r="M13" s="32"/>
      <c r="N13" s="30"/>
      <c r="O13" s="30"/>
      <c r="P13" s="31" t="s">
        <v>26</v>
      </c>
      <c r="Q13" s="32" t="s">
        <v>27</v>
      </c>
    </row>
    <row r="14" spans="2:17" x14ac:dyDescent="0.25">
      <c r="B14" s="2" t="s">
        <v>6</v>
      </c>
      <c r="C14" s="25" t="s">
        <v>27</v>
      </c>
      <c r="D14" s="4" t="s">
        <v>26</v>
      </c>
      <c r="E14" s="5" t="s">
        <v>27</v>
      </c>
      <c r="F14" s="30"/>
      <c r="G14" s="30"/>
      <c r="H14" s="31" t="s">
        <v>26</v>
      </c>
      <c r="I14" s="32" t="s">
        <v>27</v>
      </c>
      <c r="J14" s="31"/>
      <c r="K14" s="32"/>
      <c r="L14" s="31"/>
      <c r="M14" s="32"/>
      <c r="N14" s="30"/>
      <c r="O14" s="30"/>
      <c r="P14" s="31" t="s">
        <v>26</v>
      </c>
      <c r="Q14" s="32" t="s">
        <v>27</v>
      </c>
    </row>
    <row r="15" spans="2:17" x14ac:dyDescent="0.25">
      <c r="B15" s="2" t="s">
        <v>7</v>
      </c>
      <c r="C15" s="25" t="s">
        <v>29</v>
      </c>
      <c r="D15" s="4"/>
      <c r="E15" s="5"/>
      <c r="F15" s="30"/>
      <c r="G15" s="30"/>
      <c r="H15" s="31" t="s">
        <v>26</v>
      </c>
      <c r="I15" s="32" t="s">
        <v>27</v>
      </c>
      <c r="J15" s="31"/>
      <c r="K15" s="32"/>
      <c r="L15" s="31"/>
      <c r="M15" s="32"/>
      <c r="N15" s="30"/>
      <c r="O15" s="30"/>
      <c r="P15" s="31"/>
      <c r="Q15" s="32"/>
    </row>
    <row r="16" spans="2:17" x14ac:dyDescent="0.25">
      <c r="B16" s="2" t="s">
        <v>8</v>
      </c>
      <c r="C16" s="25" t="s">
        <v>26</v>
      </c>
      <c r="D16" s="4" t="s">
        <v>26</v>
      </c>
      <c r="E16" s="5" t="s">
        <v>27</v>
      </c>
      <c r="F16" s="30" t="s">
        <v>31</v>
      </c>
      <c r="G16" s="30" t="s">
        <v>31</v>
      </c>
      <c r="H16" s="31"/>
      <c r="I16" s="32"/>
      <c r="J16" s="31"/>
      <c r="K16" s="32"/>
      <c r="L16" s="31" t="s">
        <v>61</v>
      </c>
      <c r="M16" s="32" t="s">
        <v>62</v>
      </c>
      <c r="N16" s="30"/>
      <c r="O16" s="30"/>
      <c r="P16" s="31" t="s">
        <v>26</v>
      </c>
      <c r="Q16" s="32" t="s">
        <v>27</v>
      </c>
    </row>
    <row r="17" spans="2:17" x14ac:dyDescent="0.25">
      <c r="B17" s="2" t="s">
        <v>9</v>
      </c>
      <c r="C17" s="25" t="s">
        <v>28</v>
      </c>
      <c r="D17" s="4" t="s">
        <v>27</v>
      </c>
      <c r="E17" s="5" t="s">
        <v>26</v>
      </c>
      <c r="F17" s="30"/>
      <c r="G17" s="30"/>
      <c r="H17" s="31"/>
      <c r="I17" s="32"/>
      <c r="J17" s="31" t="s">
        <v>27</v>
      </c>
      <c r="K17" s="32" t="s">
        <v>26</v>
      </c>
      <c r="L17" s="31"/>
      <c r="M17" s="32"/>
      <c r="N17" s="30"/>
      <c r="O17" s="30"/>
      <c r="P17" s="31"/>
      <c r="Q17" s="32"/>
    </row>
    <row r="18" spans="2:17" x14ac:dyDescent="0.25">
      <c r="B18" s="2" t="s">
        <v>10</v>
      </c>
      <c r="C18" s="25" t="s">
        <v>28</v>
      </c>
      <c r="D18" s="8" t="s">
        <v>26</v>
      </c>
      <c r="E18" s="9" t="s">
        <v>27</v>
      </c>
      <c r="F18" s="36"/>
      <c r="G18" s="36"/>
      <c r="H18" s="37"/>
      <c r="I18" s="38"/>
      <c r="J18" s="37" t="s">
        <v>27</v>
      </c>
      <c r="K18" s="38" t="s">
        <v>26</v>
      </c>
      <c r="L18" s="37"/>
      <c r="M18" s="38"/>
      <c r="N18" s="36"/>
      <c r="O18" s="36"/>
      <c r="P18" s="37" t="s">
        <v>26</v>
      </c>
      <c r="Q18" s="38" t="s">
        <v>27</v>
      </c>
    </row>
    <row r="21" spans="2:17" x14ac:dyDescent="0.25">
      <c r="B21" s="40" t="s">
        <v>59</v>
      </c>
    </row>
    <row r="22" spans="2:17" x14ac:dyDescent="0.25">
      <c r="B22" s="13" t="s">
        <v>63</v>
      </c>
    </row>
    <row r="23" spans="2:17" x14ac:dyDescent="0.25">
      <c r="B23" s="13" t="s">
        <v>60</v>
      </c>
    </row>
    <row r="24" spans="2:17" x14ac:dyDescent="0.25">
      <c r="B24" s="13" t="s">
        <v>64</v>
      </c>
    </row>
    <row r="25" spans="2:17" x14ac:dyDescent="0.25">
      <c r="B25" s="13" t="s">
        <v>65</v>
      </c>
    </row>
  </sheetData>
  <mergeCells count="9">
    <mergeCell ref="P6:Q6"/>
    <mergeCell ref="D5:E5"/>
    <mergeCell ref="F5:Q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workbookViewId="0">
      <selection activeCell="C32" sqref="C32"/>
    </sheetView>
  </sheetViews>
  <sheetFormatPr defaultRowHeight="15" x14ac:dyDescent="0.25"/>
  <cols>
    <col min="1" max="1" width="22.42578125" customWidth="1"/>
    <col min="2" max="5" width="17.5703125" customWidth="1"/>
    <col min="6" max="6" width="19.7109375" customWidth="1"/>
    <col min="7" max="9" width="17.5703125" customWidth="1"/>
  </cols>
  <sheetData>
    <row r="1" spans="1:3" x14ac:dyDescent="0.25">
      <c r="A1" s="20" t="s">
        <v>43</v>
      </c>
    </row>
    <row r="2" spans="1:3" x14ac:dyDescent="0.25">
      <c r="A2" t="s">
        <v>45</v>
      </c>
      <c r="B2" t="s">
        <v>44</v>
      </c>
      <c r="C2" t="s">
        <v>38</v>
      </c>
    </row>
    <row r="3" spans="1:3" x14ac:dyDescent="0.25">
      <c r="A3" t="s">
        <v>8</v>
      </c>
      <c r="B3">
        <v>1</v>
      </c>
      <c r="C3" s="17">
        <v>0.4</v>
      </c>
    </row>
    <row r="4" spans="1:3" x14ac:dyDescent="0.25">
      <c r="A4" t="s">
        <v>30</v>
      </c>
      <c r="B4">
        <v>1</v>
      </c>
      <c r="C4" s="17">
        <v>0.3</v>
      </c>
    </row>
    <row r="5" spans="1:3" x14ac:dyDescent="0.25">
      <c r="A5" t="s">
        <v>9</v>
      </c>
      <c r="B5">
        <v>-1</v>
      </c>
      <c r="C5" s="17">
        <v>0.1</v>
      </c>
    </row>
    <row r="6" spans="1:3" x14ac:dyDescent="0.25">
      <c r="A6" t="s">
        <v>2</v>
      </c>
      <c r="B6">
        <v>-1</v>
      </c>
      <c r="C6" s="17">
        <v>0.1</v>
      </c>
    </row>
    <row r="7" spans="1:3" x14ac:dyDescent="0.25">
      <c r="A7" t="s">
        <v>0</v>
      </c>
      <c r="B7">
        <v>-1</v>
      </c>
      <c r="C7" s="17">
        <v>0.1</v>
      </c>
    </row>
    <row r="10" spans="1:3" x14ac:dyDescent="0.25">
      <c r="A10" s="20" t="s">
        <v>47</v>
      </c>
    </row>
    <row r="11" spans="1:3" x14ac:dyDescent="0.25">
      <c r="A11" t="s">
        <v>45</v>
      </c>
      <c r="B11" t="s">
        <v>46</v>
      </c>
    </row>
    <row r="12" spans="1:3" x14ac:dyDescent="0.25">
      <c r="A12" t="s">
        <v>37</v>
      </c>
      <c r="B12">
        <v>4</v>
      </c>
    </row>
    <row r="13" spans="1:3" x14ac:dyDescent="0.25">
      <c r="A13" t="s">
        <v>36</v>
      </c>
      <c r="B13">
        <v>2</v>
      </c>
    </row>
    <row r="14" spans="1:3" x14ac:dyDescent="0.25">
      <c r="A14" t="s">
        <v>35</v>
      </c>
      <c r="B14">
        <v>0</v>
      </c>
    </row>
    <row r="15" spans="1:3" x14ac:dyDescent="0.25">
      <c r="A15" t="s">
        <v>34</v>
      </c>
      <c r="B15">
        <v>-2</v>
      </c>
    </row>
    <row r="16" spans="1:3" x14ac:dyDescent="0.25">
      <c r="A16" t="s">
        <v>33</v>
      </c>
      <c r="B16">
        <v>-4</v>
      </c>
    </row>
    <row r="19" spans="1:3" x14ac:dyDescent="0.25">
      <c r="A19" s="20" t="s">
        <v>51</v>
      </c>
    </row>
    <row r="20" spans="1:3" x14ac:dyDescent="0.25">
      <c r="A20" t="s">
        <v>52</v>
      </c>
      <c r="B20" t="s">
        <v>53</v>
      </c>
      <c r="C20" t="s">
        <v>54</v>
      </c>
    </row>
    <row r="21" spans="1:3" x14ac:dyDescent="0.25">
      <c r="A21">
        <v>-100</v>
      </c>
      <c r="B21">
        <v>-60</v>
      </c>
      <c r="C21" t="s">
        <v>42</v>
      </c>
    </row>
    <row r="22" spans="1:3" x14ac:dyDescent="0.25">
      <c r="A22">
        <v>-59</v>
      </c>
      <c r="B22">
        <v>-20</v>
      </c>
      <c r="C22" t="s">
        <v>41</v>
      </c>
    </row>
    <row r="23" spans="1:3" x14ac:dyDescent="0.25">
      <c r="A23">
        <v>-19</v>
      </c>
      <c r="B23">
        <v>20</v>
      </c>
      <c r="C23" t="s">
        <v>35</v>
      </c>
    </row>
    <row r="24" spans="1:3" x14ac:dyDescent="0.25">
      <c r="A24">
        <v>21</v>
      </c>
      <c r="B24">
        <v>60</v>
      </c>
      <c r="C24" t="s">
        <v>40</v>
      </c>
    </row>
    <row r="25" spans="1:3" x14ac:dyDescent="0.25">
      <c r="A25">
        <v>61</v>
      </c>
      <c r="B25">
        <v>100</v>
      </c>
      <c r="C25" t="s">
        <v>39</v>
      </c>
    </row>
  </sheetData>
  <sortState xmlns:xlrd2="http://schemas.microsoft.com/office/spreadsheetml/2017/richdata2" ref="A21:C25">
    <sortCondition ref="A21:A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Global Sentiment</vt:lpstr>
      <vt:lpstr>Finding trades</vt:lpstr>
      <vt:lpstr>data</vt:lpstr>
      <vt:lpstr>ScoringTable</vt:lpstr>
      <vt:lpstr>Sentiments</vt:lpstr>
      <vt:lpstr>SentimentTable</vt:lpstr>
      <vt:lpstr>ValueTable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2019-09-30T07:58:37Z</dcterms:created>
  <dcterms:modified xsi:type="dcterms:W3CDTF">2019-11-04T13:37:24Z</dcterms:modified>
</cp:coreProperties>
</file>